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53222"/>
  <mc:AlternateContent xmlns:mc="http://schemas.openxmlformats.org/markup-compatibility/2006">
    <mc:Choice Requires="x15">
      <x15ac:absPath xmlns:x15ac="http://schemas.microsoft.com/office/spreadsheetml/2010/11/ac" url="D:\Son 2026\70. Huong dan nang cong suat\"/>
    </mc:Choice>
  </mc:AlternateContent>
  <bookViews>
    <workbookView xWindow="0" yWindow="0" windowWidth="7020" windowHeight="858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8" i="1" l="1"/>
  <c r="G17" i="1"/>
  <c r="G16" i="1"/>
  <c r="G14" i="1"/>
  <c r="G12" i="1"/>
  <c r="G11" i="1"/>
  <c r="G10" i="1"/>
  <c r="I7" i="1" l="1"/>
  <c r="J7" i="1"/>
  <c r="J5" i="1" s="1"/>
  <c r="H7" i="1"/>
  <c r="H5" i="1" l="1"/>
  <c r="I5" i="1"/>
</calcChain>
</file>

<file path=xl/sharedStrings.xml><?xml version="1.0" encoding="utf-8"?>
<sst xmlns="http://schemas.openxmlformats.org/spreadsheetml/2006/main" count="134" uniqueCount="109">
  <si>
    <t>STT</t>
  </si>
  <si>
    <t>Tên mỏ</t>
  </si>
  <si>
    <t>Tên nhà đầu tư</t>
  </si>
  <si>
    <t>Vị trí mỏ</t>
  </si>
  <si>
    <t>Số giấy phép</t>
  </si>
  <si>
    <t>Ngày hết hạn</t>
  </si>
  <si>
    <t>Trữ lượng khai thác (m3)</t>
  </si>
  <si>
    <t>Công suất khai thác (m3/năm)</t>
  </si>
  <si>
    <t>Cơ quan cấp phép</t>
  </si>
  <si>
    <t>I</t>
  </si>
  <si>
    <t>I.1</t>
  </si>
  <si>
    <t>I.2</t>
  </si>
  <si>
    <t>Công ty TNHH Bê tông Xây dựng Việt Cường</t>
  </si>
  <si>
    <t>Diện tích khai thác (ha)</t>
  </si>
  <si>
    <t>UBND tỉnh</t>
  </si>
  <si>
    <t>Ghi chú</t>
  </si>
  <si>
    <t>Phường Phúc Thuận, tỉnh Thái Nguyên</t>
  </si>
  <si>
    <t>Xã Điềm Thụy, xã Phú Bình, tỉnh Thái Nguyên</t>
  </si>
  <si>
    <r>
      <t xml:space="preserve">Các mỏ đất thuộc địa phận các </t>
    </r>
    <r>
      <rPr>
        <b/>
        <i/>
        <sz val="16"/>
        <color theme="1"/>
        <rFont val="Times New Roman"/>
        <family val="1"/>
      </rPr>
      <t>xã phía Bắc</t>
    </r>
    <r>
      <rPr>
        <b/>
        <i/>
        <sz val="12"/>
        <color theme="1"/>
        <rFont val="Times New Roman"/>
        <family val="1"/>
      </rPr>
      <t xml:space="preserve"> của tỉnh, 0 mỏ</t>
    </r>
  </si>
  <si>
    <t>Mỏ đất san lấp núi Choẹt, xã Minh Đức, TP Phổ Yên</t>
  </si>
  <si>
    <t>Công ty Cổ phần Vận tải Xây dựng Tân Hưng Thịnh</t>
  </si>
  <si>
    <t>2751/GP-UBND ngày 11/9/2017</t>
  </si>
  <si>
    <t>11/7/2027</t>
  </si>
  <si>
    <t>Thời hạn (năm)</t>
  </si>
  <si>
    <t>Mỏ đất san lấp khu vực các xóm: Làng Cà, Làng Ngò, Vực Giảng, xã Tân Hòa, huyện Phú Bình</t>
  </si>
  <si>
    <t>Công ty CP Phú Cường Thái Nguyên</t>
  </si>
  <si>
    <t>Xã Tân Thành, tỉnh Thái Nguyên</t>
  </si>
  <si>
    <t>2181/GP-UBND ngày 17/7/2019</t>
  </si>
  <si>
    <t>17/01/2033</t>
  </si>
  <si>
    <t>13,5</t>
  </si>
  <si>
    <t>Mỏ đất san lấp khu Đong, phường Bách Quang, TP Sông Công</t>
  </si>
  <si>
    <t>Công ty TNHH Xây dựng và Thương mại Hữu Huệ</t>
  </si>
  <si>
    <t>Phường Bách Quang, tỉnh Thái Nguyên</t>
  </si>
  <si>
    <t>3355/GP-UBND ngày 18/10/2019</t>
  </si>
  <si>
    <t>18/12/2028</t>
  </si>
  <si>
    <t>Mỏ đất xã Hóa Thượng và xã Hóa Trung, huyện Đồng Hỷ</t>
  </si>
  <si>
    <t>Công ty Cổ phần Đầu tư Xây dựng và Khai thác Khoáng sản Thăng Long</t>
  </si>
  <si>
    <t>Xã Đồng Hỷ, tỉnh Thái Nguyên</t>
  </si>
  <si>
    <t>4085/GP-UBND ngày 19/12/2019</t>
  </si>
  <si>
    <t>19/8/2033</t>
  </si>
  <si>
    <t>Mỏ đất xã Hóa Trung, huyện Đồng Hỷ</t>
  </si>
  <si>
    <t>4087/GP-UBND ngày 19/12/2019</t>
  </si>
  <si>
    <t>19/9/2028</t>
  </si>
  <si>
    <t>Mỏ đất Núi Đậu, xã Minh Đức, TP Phổ Yên</t>
  </si>
  <si>
    <t>Công ty TNHH Cường Đại</t>
  </si>
  <si>
    <t>1020/GP-UBND ngày 16/4/2020</t>
  </si>
  <si>
    <t>16/4/2035</t>
  </si>
  <si>
    <t>Mỏ đất khu vực thị trấn Sông Cầu - xóm La Giang, xã Quang Sơn và xóm La Thông, xã Hoá Trung, huyện Đồng Hỷ</t>
  </si>
  <si>
    <t>Xã Đồng Hỷ, xã Quang Sơn, tỉnh Thái Nguyên</t>
  </si>
  <si>
    <t>4038/GP-UBND ngày 23/12/2020</t>
  </si>
  <si>
    <t>23/8/2030</t>
  </si>
  <si>
    <t>Mỏ đất san lấp khu vực tổ dân phố Hương Sơn, tổ dân phố Tân Sơn, phường Châu Sơn và xóm Ao Cang, xóm La Giang, xã Bá Xuyên, TP Sông Công</t>
  </si>
  <si>
    <t>Công ty cổ phần Thương mại và Xây dựng Thiên Lộc</t>
  </si>
  <si>
    <t>Phường Bá Xuyên, tỉnh Thái Nguyên</t>
  </si>
  <si>
    <t>550/GP-UBND ngày 22/3/2022</t>
  </si>
  <si>
    <t>22/3/2037</t>
  </si>
  <si>
    <t>Mỏ đất san lấp khu vực Núi Mồ, xóm Điềm Thụy, xã Điềm Thụy; khu vực núi Pheo và núi Thiệp, xóm Đầm, xã Úc Kỳ, huyện Phú Bình</t>
  </si>
  <si>
    <t>Công ty Cổ phần Đầu tư khoáng sản TTC</t>
  </si>
  <si>
    <t>1312/GP-UBND ngày 17/6/2022</t>
  </si>
  <si>
    <t>17/02/2028</t>
  </si>
  <si>
    <t>Mỏ đất làm vật liệu san lấp tại khu vực các xóm: Nhân Hòa, Làng Mon, Đức Hòa, xã Thịnh Đức và tổ 6, tổ 12, phường Phú Xá, TP Thái Nguyên</t>
  </si>
  <si>
    <t>Công ty TNHH Tân Thịnh</t>
  </si>
  <si>
    <t>Xã Tân Cương, phường Tích Lương, tỉnh Thái Nguyên</t>
  </si>
  <si>
    <t>2554/GP-UBND ngày 18/10/2023</t>
  </si>
  <si>
    <t>18/11/2028</t>
  </si>
  <si>
    <t>Mỏ đất san lấp khu vực xã Bảo Lý, xã Tân Thành và xã Tân Hòa, huyện Phú Bình, tỉnh Thái Nguyên</t>
  </si>
  <si>
    <t>Xã Phú Bình, xã Tân Thành, tỉnh Thái Nguyên</t>
  </si>
  <si>
    <t>323/GP-UBND 21/02/2024</t>
  </si>
  <si>
    <t>21/10/2029</t>
  </si>
  <si>
    <t>Mỏ đất san lấp thuộc xã Phủ Lý, huyện Phú Lương, tỉnh Thái Nguyên</t>
  </si>
  <si>
    <t>Công ty TNHH Xăng dầu Sao Thái Sơn</t>
  </si>
  <si>
    <t>Xã Hợp Thành, tỉnh Thái Nguyên</t>
  </si>
  <si>
    <t>1249/GP-UBND ngày 25/4/2025</t>
  </si>
  <si>
    <t>30/6/2031</t>
  </si>
  <si>
    <t xml:space="preserve">Mỏ đất làm vật liệu san lấp tại xã Tân Thành, tỉnh Thái Nguyên </t>
  </si>
  <si>
    <t>Công ty cổ phần kinh doanh Cảng Hạ Long</t>
  </si>
  <si>
    <t xml:space="preserve">Xã Tân Thành, tỉnh Thái Nguyên </t>
  </si>
  <si>
    <t>273/GP-UBND ngày 16/7/2025</t>
  </si>
  <si>
    <t>30/6/2029</t>
  </si>
  <si>
    <t xml:space="preserve">mỏ đất làm vật liệu san lấp tại phường Bá Xuyên, tỉnh Thái Nguyên </t>
  </si>
  <si>
    <t xml:space="preserve">phường Bá Xuyên, tỉnh Thái Nguyên </t>
  </si>
  <si>
    <t>274/GP-UBND ngày 16/7/2025</t>
  </si>
  <si>
    <t>31/12/2027</t>
  </si>
  <si>
    <t>Mỏ đất làm vật liệu san lấp tại xã Trại Cau, tỉnh Thái Nguyên</t>
  </si>
  <si>
    <t xml:space="preserve">Công ty cổ phần thiết bị DATXANH </t>
  </si>
  <si>
    <t>xã Trại Cau, tỉnh Thái Nguyên</t>
  </si>
  <si>
    <t>482/GP-UBND ngày 08/8/2025</t>
  </si>
  <si>
    <t>31/12/2034</t>
  </si>
  <si>
    <t>30</t>
  </si>
  <si>
    <t xml:space="preserve">Công ty TNHH Xây dựng và Thương mại Tấn Đức </t>
  </si>
  <si>
    <t>phường Phúc Thuận và xã Thành Công, tỉnh Thái Nguyên</t>
  </si>
  <si>
    <t>481/GP-UBND ngày 08/8/2025</t>
  </si>
  <si>
    <t xml:space="preserve">Công ty TNHH Thương mại và Dịch vụ may Tháng Tám </t>
  </si>
  <si>
    <t>xã Tân Thành, tỉnh Thái Nguyên</t>
  </si>
  <si>
    <t>499/GP-UBND ngày 11/8/2025</t>
  </si>
  <si>
    <t>Mỏ đất làm vật liệu san lấp khu vực Cầu Muối thuộc xã Tân Thành, tỉnh Thái Nguyên</t>
  </si>
  <si>
    <t xml:space="preserve">Công ty cổ phần Vương Anh </t>
  </si>
  <si>
    <t xml:space="preserve"> xã Vô Tranh, tỉnh Thái Nguyên</t>
  </si>
  <si>
    <t>248/GP-UBND ngày 07/02/2026</t>
  </si>
  <si>
    <t>Mỏ đất làm vật liệu san lấp tại xóm Quyết Tiến, Quyết Thắng, xã Vô Tranh, tỉnh Thái Nguyên</t>
  </si>
  <si>
    <t>Mỏ đất làm vật liệu san lấp thuộc phường Phúc Thuận và xã Thành Công, tỉnh Thái Nguyên</t>
  </si>
  <si>
    <t>Mỏ đất làm vật liệu san lấp đồi Đá Xô thuộc xã Phú Lương, tỉnh Thái Nguyên</t>
  </si>
  <si>
    <t xml:space="preserve">Công ty TNHH Xây dựng và Thương mại Hữu Huệ </t>
  </si>
  <si>
    <t>xã Phú Lương, tỉnh Thái Nguyên</t>
  </si>
  <si>
    <t>685/GP-UBND ngày 25/3/2026</t>
  </si>
  <si>
    <r>
      <t xml:space="preserve">Các mỏ đất san lấp thuộc địa phận các </t>
    </r>
    <r>
      <rPr>
        <b/>
        <i/>
        <sz val="16"/>
        <color theme="1"/>
        <rFont val="Times New Roman"/>
        <family val="1"/>
      </rPr>
      <t>xã phía Nam</t>
    </r>
    <r>
      <rPr>
        <b/>
        <i/>
        <sz val="12"/>
        <color theme="1"/>
        <rFont val="Times New Roman"/>
        <family val="1"/>
      </rPr>
      <t xml:space="preserve"> của tỉnh, 19 mỏ</t>
    </r>
  </si>
  <si>
    <t>Các mỏ đất đang khai thác, GPKT còn hiệu lực, 19 mỏ</t>
  </si>
  <si>
    <t>( Kèm theo văn bản                /SXD-QLKT&amp;VLXD ngày       /5/2026 của Sở Xây dựng tỉnh Thái Nguyên)</t>
  </si>
  <si>
    <t>Phụ lục: Danh mục các mỏ đất san lấp trên địa bàn tỉnh Thái Nguyên năm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</si>
</sst>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9" x14ac:knownFonts="1">
    <font>
      <sz val="11"/>
      <color theme="1"/>
      <name val="Calibri"/>
      <family val="2"/>
      <scheme val="minor"/>
    </font>
    <font>
      <sz val="11"/>
      <color theme="1"/>
      <name val="Calibri"/>
      <family val="2"/>
      <scheme val="minor"/>
    </font>
    <font>
      <sz val="12"/>
      <color theme="1"/>
      <name val="Times New Roman"/>
      <family val="1"/>
    </font>
    <font>
      <b/>
      <sz val="12"/>
      <color theme="1"/>
      <name val="Times New Roman"/>
      <family val="1"/>
    </font>
    <font>
      <b/>
      <i/>
      <sz val="12"/>
      <color theme="1"/>
      <name val="Times New Roman"/>
      <family val="1"/>
    </font>
    <font>
      <sz val="12"/>
      <color rgb="FF000000"/>
      <name val="Times New Roman"/>
      <family val="1"/>
    </font>
    <font>
      <b/>
      <sz val="14"/>
      <color theme="1"/>
      <name val="Times New Roman"/>
      <family val="1"/>
    </font>
    <font>
      <b/>
      <i/>
      <sz val="16"/>
      <color theme="1"/>
      <name val="Times New Roman"/>
      <family val="1"/>
    </font>
    <font>
      <i/>
      <sz val="12"/>
      <name val="Times New Roman"/>
      <family val="1"/>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43" fontId="1" fillId="0" borderId="0" applyFont="0" applyFill="0" applyBorder="0" applyAlignment="0" applyProtection="0"/>
  </cellStyleXfs>
  <cellXfs count="31">
    <xf numFmtId="0" fontId="0" fillId="0" borderId="0" xfId="0"/>
    <xf numFmtId="0" fontId="4" fillId="0" borderId="1" xfId="0" applyFont="1" applyFill="1" applyBorder="1" applyAlignment="1">
      <alignment horizontal="center"/>
    </xf>
    <xf numFmtId="164" fontId="4" fillId="0" borderId="1" xfId="1" applyNumberFormat="1" applyFont="1" applyFill="1" applyBorder="1" applyAlignment="1">
      <alignment horizontal="center"/>
    </xf>
    <xf numFmtId="0" fontId="4" fillId="0" borderId="4" xfId="0" applyFont="1" applyFill="1" applyBorder="1" applyAlignment="1"/>
    <xf numFmtId="0" fontId="4" fillId="0" borderId="5" xfId="0" applyFont="1" applyFill="1" applyBorder="1" applyAlignment="1"/>
    <xf numFmtId="0" fontId="2" fillId="0" borderId="0" xfId="0" applyFont="1" applyFill="1"/>
    <xf numFmtId="0" fontId="4" fillId="0" borderId="4"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8" fillId="0" borderId="0" xfId="0" applyFont="1" applyFill="1" applyAlignment="1">
      <alignment horizontal="center"/>
    </xf>
    <xf numFmtId="0" fontId="6" fillId="0" borderId="0" xfId="0" applyFont="1" applyFill="1" applyAlignment="1">
      <alignment horizontal="center"/>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 xfId="0" applyFont="1" applyFill="1" applyBorder="1" applyAlignment="1">
      <alignment horizontal="center"/>
    </xf>
    <xf numFmtId="0" fontId="3" fillId="0" borderId="7" xfId="0" applyFont="1" applyFill="1" applyBorder="1" applyAlignment="1">
      <alignment horizontal="center"/>
    </xf>
    <xf numFmtId="0" fontId="3" fillId="0" borderId="2" xfId="0" applyFont="1" applyFill="1" applyBorder="1" applyAlignment="1">
      <alignment horizontal="center"/>
    </xf>
    <xf numFmtId="0" fontId="3" fillId="0" borderId="8" xfId="0" applyFont="1" applyFill="1" applyBorder="1" applyAlignment="1">
      <alignment horizontal="center"/>
    </xf>
    <xf numFmtId="0" fontId="3" fillId="0" borderId="8" xfId="0" applyFont="1" applyFill="1" applyBorder="1" applyAlignment="1">
      <alignment horizontal="center"/>
    </xf>
    <xf numFmtId="43" fontId="3" fillId="0" borderId="6" xfId="0" applyNumberFormat="1" applyFont="1" applyFill="1" applyBorder="1" applyAlignment="1">
      <alignment horizontal="center"/>
    </xf>
    <xf numFmtId="164" fontId="3" fillId="0" borderId="6" xfId="0" applyNumberFormat="1" applyFont="1" applyFill="1" applyBorder="1" applyAlignment="1">
      <alignment horizontal="center"/>
    </xf>
    <xf numFmtId="0" fontId="3" fillId="0" borderId="1" xfId="0" applyFont="1" applyFill="1" applyBorder="1" applyAlignment="1"/>
    <xf numFmtId="0" fontId="4" fillId="0" borderId="0" xfId="0" applyFont="1" applyFill="1" applyAlignment="1">
      <alignment horizontal="center"/>
    </xf>
    <xf numFmtId="0" fontId="4" fillId="0" borderId="2" xfId="0" applyFont="1" applyFill="1" applyBorder="1" applyAlignment="1">
      <alignment horizontal="center" vertical="center" wrapText="1"/>
    </xf>
    <xf numFmtId="0" fontId="2" fillId="0" borderId="1" xfId="0" applyFont="1" applyFill="1" applyBorder="1"/>
    <xf numFmtId="0" fontId="2"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164" fontId="2" fillId="0" borderId="1" xfId="1" applyNumberFormat="1" applyFont="1" applyFill="1" applyBorder="1" applyAlignment="1">
      <alignment horizontal="center" vertical="center" wrapText="1"/>
    </xf>
    <xf numFmtId="164" fontId="5" fillId="0" borderId="1" xfId="1"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2" fontId="5" fillId="0" borderId="1" xfId="0" applyNumberFormat="1" applyFont="1" applyFill="1" applyBorder="1" applyAlignment="1">
      <alignment horizontal="center" vertical="center" wrapText="1"/>
    </xf>
    <xf numFmtId="14" fontId="5" fillId="0" borderId="1" xfId="0" applyNumberFormat="1" applyFont="1" applyFill="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6"/>
  <sheetViews>
    <sheetView tabSelected="1" zoomScale="115" zoomScaleNormal="115" workbookViewId="0">
      <selection activeCell="B6" sqref="B6:F6"/>
    </sheetView>
  </sheetViews>
  <sheetFormatPr defaultRowHeight="15.6" x14ac:dyDescent="0.3"/>
  <cols>
    <col min="1" max="1" width="5.109375" style="5" bestFit="1" customWidth="1"/>
    <col min="2" max="2" width="22.44140625" style="5" customWidth="1"/>
    <col min="3" max="3" width="13.21875" style="5" customWidth="1"/>
    <col min="4" max="4" width="11.77734375" style="5" customWidth="1"/>
    <col min="5" max="5" width="14" style="5" customWidth="1"/>
    <col min="6" max="7" width="11.88671875" style="5" customWidth="1"/>
    <col min="8" max="8" width="12.44140625" style="5" customWidth="1"/>
    <col min="9" max="9" width="15" style="5" bestFit="1" customWidth="1"/>
    <col min="10" max="10" width="15.109375" style="5" customWidth="1"/>
    <col min="11" max="11" width="12.33203125" style="5" customWidth="1"/>
    <col min="12" max="12" width="15.6640625" style="5" customWidth="1"/>
    <col min="13" max="16384" width="8.88671875" style="5"/>
  </cols>
  <sheetData>
    <row r="1" spans="1:12" ht="24.6" customHeight="1" x14ac:dyDescent="0.3">
      <c r="A1" s="10" t="s">
        <v>108</v>
      </c>
      <c r="B1" s="10"/>
      <c r="C1" s="10"/>
      <c r="D1" s="10"/>
      <c r="E1" s="10"/>
      <c r="F1" s="10"/>
      <c r="G1" s="10"/>
      <c r="H1" s="10"/>
      <c r="I1" s="10"/>
      <c r="J1" s="10"/>
      <c r="K1" s="10"/>
      <c r="L1" s="10"/>
    </row>
    <row r="2" spans="1:12" x14ac:dyDescent="0.3">
      <c r="A2" s="9" t="s">
        <v>107</v>
      </c>
      <c r="B2" s="9"/>
      <c r="C2" s="9"/>
      <c r="D2" s="9"/>
      <c r="E2" s="9"/>
      <c r="F2" s="9"/>
      <c r="G2" s="9"/>
      <c r="H2" s="9"/>
      <c r="I2" s="9"/>
      <c r="J2" s="9"/>
      <c r="K2" s="9"/>
      <c r="L2" s="9"/>
    </row>
    <row r="4" spans="1:12" ht="46.8" x14ac:dyDescent="0.3">
      <c r="A4" s="11" t="s">
        <v>0</v>
      </c>
      <c r="B4" s="11" t="s">
        <v>1</v>
      </c>
      <c r="C4" s="11" t="s">
        <v>2</v>
      </c>
      <c r="D4" s="11" t="s">
        <v>3</v>
      </c>
      <c r="E4" s="11" t="s">
        <v>4</v>
      </c>
      <c r="F4" s="11" t="s">
        <v>5</v>
      </c>
      <c r="G4" s="11" t="s">
        <v>23</v>
      </c>
      <c r="H4" s="11" t="s">
        <v>13</v>
      </c>
      <c r="I4" s="11" t="s">
        <v>6</v>
      </c>
      <c r="J4" s="11" t="s">
        <v>7</v>
      </c>
      <c r="K4" s="12" t="s">
        <v>8</v>
      </c>
      <c r="L4" s="11" t="s">
        <v>15</v>
      </c>
    </row>
    <row r="5" spans="1:12" ht="22.8" customHeight="1" x14ac:dyDescent="0.3">
      <c r="A5" s="13" t="s">
        <v>9</v>
      </c>
      <c r="B5" s="14" t="s">
        <v>106</v>
      </c>
      <c r="C5" s="15"/>
      <c r="D5" s="15"/>
      <c r="E5" s="15"/>
      <c r="F5" s="16"/>
      <c r="G5" s="17"/>
      <c r="H5" s="18">
        <f>H6+H7</f>
        <v>295.04500000000002</v>
      </c>
      <c r="I5" s="19">
        <f>I6+I7</f>
        <v>44882543</v>
      </c>
      <c r="J5" s="19">
        <f>J6+J7</f>
        <v>6273000</v>
      </c>
      <c r="K5" s="20"/>
      <c r="L5" s="20"/>
    </row>
    <row r="6" spans="1:12" s="23" customFormat="1" ht="41.4" customHeight="1" x14ac:dyDescent="0.35">
      <c r="A6" s="21" t="s">
        <v>10</v>
      </c>
      <c r="B6" s="7" t="s">
        <v>18</v>
      </c>
      <c r="C6" s="8"/>
      <c r="D6" s="8"/>
      <c r="E6" s="8"/>
      <c r="F6" s="8"/>
      <c r="G6" s="22"/>
      <c r="H6" s="19">
        <v>0</v>
      </c>
      <c r="I6" s="19">
        <v>0</v>
      </c>
      <c r="J6" s="19">
        <v>0</v>
      </c>
      <c r="K6" s="20"/>
      <c r="L6" s="20"/>
    </row>
    <row r="7" spans="1:12" ht="40.200000000000003" customHeight="1" x14ac:dyDescent="0.35">
      <c r="A7" s="1" t="s">
        <v>11</v>
      </c>
      <c r="B7" s="7" t="s">
        <v>105</v>
      </c>
      <c r="C7" s="8"/>
      <c r="D7" s="8"/>
      <c r="E7" s="8"/>
      <c r="F7" s="8"/>
      <c r="G7" s="6"/>
      <c r="H7" s="2">
        <f>SUM(H8:H26)</f>
        <v>295.04500000000002</v>
      </c>
      <c r="I7" s="2">
        <f>SUM(I8:I26)</f>
        <v>44882543</v>
      </c>
      <c r="J7" s="2">
        <f>SUM(J8:J26)</f>
        <v>6273000</v>
      </c>
      <c r="K7" s="3"/>
      <c r="L7" s="4"/>
    </row>
    <row r="8" spans="1:12" ht="78" x14ac:dyDescent="0.3">
      <c r="A8" s="24">
        <v>1</v>
      </c>
      <c r="B8" s="25" t="s">
        <v>19</v>
      </c>
      <c r="C8" s="25" t="s">
        <v>20</v>
      </c>
      <c r="D8" s="25" t="s">
        <v>16</v>
      </c>
      <c r="E8" s="25" t="s">
        <v>21</v>
      </c>
      <c r="F8" s="25" t="s">
        <v>22</v>
      </c>
      <c r="G8" s="25">
        <v>9.8000000000000007</v>
      </c>
      <c r="H8" s="25">
        <v>9.14</v>
      </c>
      <c r="I8" s="26">
        <v>1851058</v>
      </c>
      <c r="J8" s="27">
        <v>195000</v>
      </c>
      <c r="K8" s="28" t="s">
        <v>14</v>
      </c>
      <c r="L8" s="23"/>
    </row>
    <row r="9" spans="1:12" ht="78" x14ac:dyDescent="0.3">
      <c r="A9" s="24">
        <v>2</v>
      </c>
      <c r="B9" s="25" t="s">
        <v>24</v>
      </c>
      <c r="C9" s="25" t="s">
        <v>25</v>
      </c>
      <c r="D9" s="25" t="s">
        <v>26</v>
      </c>
      <c r="E9" s="25" t="s">
        <v>27</v>
      </c>
      <c r="F9" s="25" t="s">
        <v>28</v>
      </c>
      <c r="G9" s="25" t="s">
        <v>29</v>
      </c>
      <c r="H9" s="25">
        <v>15</v>
      </c>
      <c r="I9" s="26">
        <v>597767</v>
      </c>
      <c r="J9" s="27">
        <v>46000</v>
      </c>
      <c r="K9" s="28" t="s">
        <v>14</v>
      </c>
      <c r="L9" s="23"/>
    </row>
    <row r="10" spans="1:12" ht="78" x14ac:dyDescent="0.3">
      <c r="A10" s="24">
        <v>3</v>
      </c>
      <c r="B10" s="25" t="s">
        <v>30</v>
      </c>
      <c r="C10" s="25" t="s">
        <v>31</v>
      </c>
      <c r="D10" s="25" t="s">
        <v>32</v>
      </c>
      <c r="E10" s="25" t="s">
        <v>33</v>
      </c>
      <c r="F10" s="25" t="s">
        <v>34</v>
      </c>
      <c r="G10" s="29">
        <f>9+2/12</f>
        <v>9.1666666666666661</v>
      </c>
      <c r="H10" s="25">
        <v>13.27</v>
      </c>
      <c r="I10" s="26">
        <v>787343</v>
      </c>
      <c r="J10" s="27">
        <v>90000</v>
      </c>
      <c r="K10" s="28" t="s">
        <v>14</v>
      </c>
      <c r="L10" s="23"/>
    </row>
    <row r="11" spans="1:12" ht="93.6" x14ac:dyDescent="0.3">
      <c r="A11" s="24">
        <v>4</v>
      </c>
      <c r="B11" s="25" t="s">
        <v>35</v>
      </c>
      <c r="C11" s="25" t="s">
        <v>36</v>
      </c>
      <c r="D11" s="25" t="s">
        <v>37</v>
      </c>
      <c r="E11" s="25" t="s">
        <v>38</v>
      </c>
      <c r="F11" s="25" t="s">
        <v>39</v>
      </c>
      <c r="G11" s="29">
        <f>13+8/12</f>
        <v>13.666666666666666</v>
      </c>
      <c r="H11" s="25">
        <v>40</v>
      </c>
      <c r="I11" s="26">
        <v>3210937</v>
      </c>
      <c r="J11" s="27">
        <v>250000</v>
      </c>
      <c r="K11" s="28" t="s">
        <v>14</v>
      </c>
      <c r="L11" s="23"/>
    </row>
    <row r="12" spans="1:12" ht="93.6" x14ac:dyDescent="0.3">
      <c r="A12" s="24">
        <v>5</v>
      </c>
      <c r="B12" s="25" t="s">
        <v>40</v>
      </c>
      <c r="C12" s="25" t="s">
        <v>36</v>
      </c>
      <c r="D12" s="25" t="s">
        <v>37</v>
      </c>
      <c r="E12" s="25" t="s">
        <v>41</v>
      </c>
      <c r="F12" s="25" t="s">
        <v>42</v>
      </c>
      <c r="G12" s="25">
        <f>8+9/12</f>
        <v>8.75</v>
      </c>
      <c r="H12" s="25">
        <v>15</v>
      </c>
      <c r="I12" s="26">
        <v>198539</v>
      </c>
      <c r="J12" s="27">
        <v>25000</v>
      </c>
      <c r="K12" s="28" t="s">
        <v>14</v>
      </c>
      <c r="L12" s="23"/>
    </row>
    <row r="13" spans="1:12" ht="62.4" x14ac:dyDescent="0.3">
      <c r="A13" s="24">
        <v>6</v>
      </c>
      <c r="B13" s="25" t="s">
        <v>43</v>
      </c>
      <c r="C13" s="25" t="s">
        <v>44</v>
      </c>
      <c r="D13" s="25" t="s">
        <v>16</v>
      </c>
      <c r="E13" s="25" t="s">
        <v>45</v>
      </c>
      <c r="F13" s="25" t="s">
        <v>46</v>
      </c>
      <c r="G13" s="25">
        <v>15</v>
      </c>
      <c r="H13" s="25">
        <v>14.47</v>
      </c>
      <c r="I13" s="26">
        <v>1984500</v>
      </c>
      <c r="J13" s="27">
        <v>135000</v>
      </c>
      <c r="K13" s="28" t="s">
        <v>14</v>
      </c>
      <c r="L13" s="23"/>
    </row>
    <row r="14" spans="1:12" ht="78" x14ac:dyDescent="0.3">
      <c r="A14" s="24">
        <v>7</v>
      </c>
      <c r="B14" s="25" t="s">
        <v>47</v>
      </c>
      <c r="C14" s="25" t="s">
        <v>12</v>
      </c>
      <c r="D14" s="25" t="s">
        <v>48</v>
      </c>
      <c r="E14" s="25" t="s">
        <v>49</v>
      </c>
      <c r="F14" s="25" t="s">
        <v>50</v>
      </c>
      <c r="G14" s="29">
        <f>9+8/12</f>
        <v>9.6666666666666661</v>
      </c>
      <c r="H14" s="25">
        <v>30.54</v>
      </c>
      <c r="I14" s="26">
        <v>2107905</v>
      </c>
      <c r="J14" s="27">
        <v>242000</v>
      </c>
      <c r="K14" s="28" t="s">
        <v>14</v>
      </c>
      <c r="L14" s="23"/>
    </row>
    <row r="15" spans="1:12" ht="109.2" x14ac:dyDescent="0.3">
      <c r="A15" s="24">
        <v>8</v>
      </c>
      <c r="B15" s="25" t="s">
        <v>51</v>
      </c>
      <c r="C15" s="25" t="s">
        <v>52</v>
      </c>
      <c r="D15" s="25" t="s">
        <v>53</v>
      </c>
      <c r="E15" s="25" t="s">
        <v>54</v>
      </c>
      <c r="F15" s="25" t="s">
        <v>55</v>
      </c>
      <c r="G15" s="25">
        <v>15</v>
      </c>
      <c r="H15" s="25">
        <v>7.94</v>
      </c>
      <c r="I15" s="26">
        <v>311376</v>
      </c>
      <c r="J15" s="27">
        <v>20000</v>
      </c>
      <c r="K15" s="28" t="s">
        <v>14</v>
      </c>
      <c r="L15" s="23"/>
    </row>
    <row r="16" spans="1:12" ht="93.6" x14ac:dyDescent="0.3">
      <c r="A16" s="24">
        <v>9</v>
      </c>
      <c r="B16" s="25" t="s">
        <v>56</v>
      </c>
      <c r="C16" s="25" t="s">
        <v>57</v>
      </c>
      <c r="D16" s="25" t="s">
        <v>17</v>
      </c>
      <c r="E16" s="25" t="s">
        <v>58</v>
      </c>
      <c r="F16" s="25" t="s">
        <v>59</v>
      </c>
      <c r="G16" s="29">
        <f>5+8/12</f>
        <v>5.666666666666667</v>
      </c>
      <c r="H16" s="25">
        <v>11.7</v>
      </c>
      <c r="I16" s="26">
        <v>398550</v>
      </c>
      <c r="J16" s="27">
        <v>70000</v>
      </c>
      <c r="K16" s="28" t="s">
        <v>14</v>
      </c>
      <c r="L16" s="23"/>
    </row>
    <row r="17" spans="1:12" ht="109.2" x14ac:dyDescent="0.3">
      <c r="A17" s="24">
        <v>10</v>
      </c>
      <c r="B17" s="25" t="s">
        <v>60</v>
      </c>
      <c r="C17" s="25" t="s">
        <v>61</v>
      </c>
      <c r="D17" s="25" t="s">
        <v>62</v>
      </c>
      <c r="E17" s="25" t="s">
        <v>63</v>
      </c>
      <c r="F17" s="25" t="s">
        <v>64</v>
      </c>
      <c r="G17" s="25">
        <f>5</f>
        <v>5</v>
      </c>
      <c r="H17" s="25">
        <v>13.074999999999999</v>
      </c>
      <c r="I17" s="26">
        <v>822447</v>
      </c>
      <c r="J17" s="27">
        <v>200000</v>
      </c>
      <c r="K17" s="28" t="s">
        <v>14</v>
      </c>
      <c r="L17" s="23"/>
    </row>
    <row r="18" spans="1:12" ht="78" x14ac:dyDescent="0.3">
      <c r="A18" s="24">
        <v>11</v>
      </c>
      <c r="B18" s="25" t="s">
        <v>65</v>
      </c>
      <c r="C18" s="25" t="s">
        <v>57</v>
      </c>
      <c r="D18" s="25" t="s">
        <v>66</v>
      </c>
      <c r="E18" s="25" t="s">
        <v>67</v>
      </c>
      <c r="F18" s="25" t="s">
        <v>68</v>
      </c>
      <c r="G18" s="29">
        <f>5+8/12</f>
        <v>5.666666666666667</v>
      </c>
      <c r="H18" s="25">
        <v>32.33</v>
      </c>
      <c r="I18" s="26">
        <v>1387134</v>
      </c>
      <c r="J18" s="27">
        <v>300000</v>
      </c>
      <c r="K18" s="28" t="s">
        <v>14</v>
      </c>
      <c r="L18" s="23"/>
    </row>
    <row r="19" spans="1:12" ht="62.4" x14ac:dyDescent="0.3">
      <c r="A19" s="24">
        <v>12</v>
      </c>
      <c r="B19" s="25" t="s">
        <v>69</v>
      </c>
      <c r="C19" s="25" t="s">
        <v>70</v>
      </c>
      <c r="D19" s="25" t="s">
        <v>71</v>
      </c>
      <c r="E19" s="25" t="s">
        <v>72</v>
      </c>
      <c r="F19" s="25" t="s">
        <v>73</v>
      </c>
      <c r="G19" s="25">
        <v>6</v>
      </c>
      <c r="H19" s="25">
        <v>6.01</v>
      </c>
      <c r="I19" s="26">
        <v>3839518</v>
      </c>
      <c r="J19" s="27">
        <v>500000</v>
      </c>
      <c r="K19" s="28" t="s">
        <v>14</v>
      </c>
      <c r="L19" s="23"/>
    </row>
    <row r="20" spans="1:12" ht="62.4" x14ac:dyDescent="0.3">
      <c r="A20" s="24">
        <v>13</v>
      </c>
      <c r="B20" s="25" t="s">
        <v>74</v>
      </c>
      <c r="C20" s="25" t="s">
        <v>75</v>
      </c>
      <c r="D20" s="25" t="s">
        <v>76</v>
      </c>
      <c r="E20" s="25" t="s">
        <v>77</v>
      </c>
      <c r="F20" s="25" t="s">
        <v>78</v>
      </c>
      <c r="G20" s="25">
        <v>4</v>
      </c>
      <c r="H20" s="25">
        <v>19.09</v>
      </c>
      <c r="I20" s="26">
        <v>3054711</v>
      </c>
      <c r="J20" s="27">
        <v>750000</v>
      </c>
      <c r="K20" s="28" t="s">
        <v>14</v>
      </c>
      <c r="L20" s="23"/>
    </row>
    <row r="21" spans="1:12" ht="62.4" x14ac:dyDescent="0.3">
      <c r="A21" s="24">
        <v>14</v>
      </c>
      <c r="B21" s="25" t="s">
        <v>79</v>
      </c>
      <c r="C21" s="25" t="s">
        <v>75</v>
      </c>
      <c r="D21" s="25" t="s">
        <v>80</v>
      </c>
      <c r="E21" s="25" t="s">
        <v>81</v>
      </c>
      <c r="F21" s="25" t="s">
        <v>82</v>
      </c>
      <c r="G21" s="25">
        <v>2</v>
      </c>
      <c r="H21" s="25">
        <v>5.85</v>
      </c>
      <c r="I21" s="26">
        <v>996737</v>
      </c>
      <c r="J21" s="27">
        <v>300000</v>
      </c>
      <c r="K21" s="28" t="s">
        <v>14</v>
      </c>
      <c r="L21" s="23"/>
    </row>
    <row r="22" spans="1:12" ht="62.4" x14ac:dyDescent="0.3">
      <c r="A22" s="24">
        <v>15</v>
      </c>
      <c r="B22" s="25" t="s">
        <v>83</v>
      </c>
      <c r="C22" s="25" t="s">
        <v>84</v>
      </c>
      <c r="D22" s="25" t="s">
        <v>85</v>
      </c>
      <c r="E22" s="25" t="s">
        <v>86</v>
      </c>
      <c r="F22" s="25" t="s">
        <v>87</v>
      </c>
      <c r="G22" s="25">
        <v>9</v>
      </c>
      <c r="H22" s="25" t="s">
        <v>88</v>
      </c>
      <c r="I22" s="26">
        <v>8672113</v>
      </c>
      <c r="J22" s="27">
        <v>1000000</v>
      </c>
      <c r="K22" s="28" t="s">
        <v>14</v>
      </c>
      <c r="L22" s="23"/>
    </row>
    <row r="23" spans="1:12" ht="93.6" x14ac:dyDescent="0.3">
      <c r="A23" s="24">
        <v>16</v>
      </c>
      <c r="B23" s="25" t="s">
        <v>100</v>
      </c>
      <c r="C23" s="25" t="s">
        <v>89</v>
      </c>
      <c r="D23" s="25" t="s">
        <v>90</v>
      </c>
      <c r="E23" s="25" t="s">
        <v>91</v>
      </c>
      <c r="F23" s="25" t="s">
        <v>87</v>
      </c>
      <c r="G23" s="25">
        <v>9</v>
      </c>
      <c r="H23" s="25">
        <v>24.55</v>
      </c>
      <c r="I23" s="26">
        <v>5265182</v>
      </c>
      <c r="J23" s="27">
        <v>500000</v>
      </c>
      <c r="K23" s="28" t="s">
        <v>14</v>
      </c>
      <c r="L23" s="23"/>
    </row>
    <row r="24" spans="1:12" ht="93.6" x14ac:dyDescent="0.3">
      <c r="A24" s="24">
        <v>17</v>
      </c>
      <c r="B24" s="25" t="s">
        <v>95</v>
      </c>
      <c r="C24" s="25" t="s">
        <v>92</v>
      </c>
      <c r="D24" s="25" t="s">
        <v>93</v>
      </c>
      <c r="E24" s="25" t="s">
        <v>94</v>
      </c>
      <c r="F24" s="25" t="s">
        <v>78</v>
      </c>
      <c r="G24" s="25">
        <v>4</v>
      </c>
      <c r="H24" s="25">
        <v>16.79</v>
      </c>
      <c r="I24" s="26">
        <v>3874992</v>
      </c>
      <c r="J24" s="27">
        <v>1000000</v>
      </c>
      <c r="K24" s="28" t="s">
        <v>14</v>
      </c>
      <c r="L24" s="23"/>
    </row>
    <row r="25" spans="1:12" ht="62.4" x14ac:dyDescent="0.3">
      <c r="A25" s="24">
        <v>18</v>
      </c>
      <c r="B25" s="25" t="s">
        <v>99</v>
      </c>
      <c r="C25" s="25" t="s">
        <v>96</v>
      </c>
      <c r="D25" s="25" t="s">
        <v>97</v>
      </c>
      <c r="E25" s="25" t="s">
        <v>98</v>
      </c>
      <c r="F25" s="30">
        <v>48274</v>
      </c>
      <c r="G25" s="25">
        <v>7</v>
      </c>
      <c r="H25" s="25">
        <v>10.3</v>
      </c>
      <c r="I25" s="26">
        <v>3021734</v>
      </c>
      <c r="J25" s="27">
        <v>400000</v>
      </c>
      <c r="K25" s="28" t="s">
        <v>14</v>
      </c>
      <c r="L25" s="23"/>
    </row>
    <row r="26" spans="1:12" ht="78" x14ac:dyDescent="0.3">
      <c r="A26" s="24">
        <v>19</v>
      </c>
      <c r="B26" s="25" t="s">
        <v>101</v>
      </c>
      <c r="C26" s="25" t="s">
        <v>102</v>
      </c>
      <c r="D26" s="25" t="s">
        <v>103</v>
      </c>
      <c r="E26" s="25" t="s">
        <v>104</v>
      </c>
      <c r="F26" s="30">
        <v>49674</v>
      </c>
      <c r="G26" s="25">
        <v>10</v>
      </c>
      <c r="H26" s="25">
        <v>9.99</v>
      </c>
      <c r="I26" s="26">
        <v>2500000</v>
      </c>
      <c r="J26" s="27">
        <v>250000</v>
      </c>
      <c r="K26" s="28" t="s">
        <v>14</v>
      </c>
      <c r="L26" s="23"/>
    </row>
  </sheetData>
  <mergeCells count="5">
    <mergeCell ref="A1:L1"/>
    <mergeCell ref="B6:F6"/>
    <mergeCell ref="B5:F5"/>
    <mergeCell ref="B7:F7"/>
    <mergeCell ref="A2:L2"/>
  </mergeCells>
  <pageMargins left="0.7" right="0.7" top="0.36" bottom="0.3" header="0.3" footer="0.3"/>
  <pageSetup paperSize="9" scale="96" fitToHeight="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2025-09-15T09:58:29Z</cp:lastPrinted>
  <dcterms:created xsi:type="dcterms:W3CDTF">2025-09-14T16:22:58Z</dcterms:created>
  <dcterms:modified xsi:type="dcterms:W3CDTF">2026-05-19T03:07:29Z</dcterms:modified>
</cp:coreProperties>
</file>